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C69" i="1"/>
  <c r="H29" i="1"/>
  <c r="H59" i="1"/>
  <c r="H37" i="1" l="1"/>
  <c r="H33" i="1" l="1"/>
  <c r="H25" i="1" l="1"/>
  <c r="H32" i="1" l="1"/>
  <c r="H22" i="1"/>
  <c r="H18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<sst xmlns="http://schemas.openxmlformats.org/spreadsheetml/2006/main" count="100" uniqueCount="68">
  <si>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</si>
  <si>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</si>
  <si>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</si>
  <si>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</si>
  <si>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</si>
  <si>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</si>
  <si>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</si>
  <si>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</si>
  <si>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</si>
  <si>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</si>
  <si>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</si>
  <si>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</si>
  <si>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</si>
  <si>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</si>
  <si>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</si>
  <si>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</si>
  <si>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</si>
  <si>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</si>
  <si>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</si>
  <si>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</si>
  <si>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</si>
  <si>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</si>
  <si>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</si>
  <si>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</si>
  <si>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</si>
  <si>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</si>
  <si>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</si>
  <si>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</si>
  <si>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</si>
  <si>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</si>
  <si>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</si>
  <si>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29.11.2024 </t>
  </si>
  <si>
    <t>Primljena i neutrošena participacija od 29.11.2024</t>
  </si>
  <si>
    <t>Phoenix Pharma</t>
  </si>
  <si>
    <t>Sopharma Trading</t>
  </si>
  <si>
    <t>Vega</t>
  </si>
  <si>
    <t>Atan Mark</t>
  </si>
  <si>
    <t>Flora Komerc</t>
  </si>
  <si>
    <t>Future Pharm</t>
  </si>
  <si>
    <t>Vicor</t>
  </si>
  <si>
    <t>Zorex</t>
  </si>
  <si>
    <t>Euromedicina</t>
  </si>
  <si>
    <t>Makler</t>
  </si>
  <si>
    <t>Promedia</t>
  </si>
  <si>
    <t>Teamedical</t>
  </si>
  <si>
    <t>Yunycom</t>
  </si>
  <si>
    <t>533869224</t>
  </si>
  <si>
    <t>547397224</t>
  </si>
  <si>
    <t>1104612620</t>
  </si>
  <si>
    <t>862902/24</t>
  </si>
  <si>
    <t>ifvp-1122/24</t>
  </si>
  <si>
    <t>8977-24</t>
  </si>
  <si>
    <t>24-3000-002522</t>
  </si>
  <si>
    <t>24-3000-002523</t>
  </si>
  <si>
    <t>R24-09889</t>
  </si>
  <si>
    <t>R24-10046</t>
  </si>
  <si>
    <t>889652/24</t>
  </si>
  <si>
    <t>P-91445</t>
  </si>
  <si>
    <t>24002448-002257</t>
  </si>
  <si>
    <t>2424032</t>
  </si>
  <si>
    <t>2424879</t>
  </si>
  <si>
    <t>RO-15834/24</t>
  </si>
  <si>
    <t>2002-07002714-24</t>
  </si>
  <si>
    <t>2002-07002711-24</t>
  </si>
  <si>
    <t>OT01/240113466</t>
  </si>
  <si>
    <t>UKUPNO LEKOVI- DIREKTNA PLAĆANJA</t>
  </si>
  <si>
    <t>UKUPNO SANITETSKI MATERIJAL- DIREKTNA PLAĆANJA</t>
  </si>
  <si>
    <t xml:space="preserve">Dana 29.11.2024.godine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</si>
</sst>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5"/>
  <sheetViews>
    <sheetView tabSelected="1" topLeftCell="B1" zoomScaleNormal="100" workbookViewId="0">
      <selection activeCell="B64" sqref="B6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4" t="s">
        <v>0</v>
      </c>
      <c r="D2" s="54"/>
      <c r="E2" s="54"/>
      <c r="F2" s="54"/>
      <c r="G2" s="54"/>
    </row>
    <row r="4" spans="2:15" x14ac:dyDescent="0.25">
      <c r="B4" s="55" t="s">
        <v>1</v>
      </c>
      <c r="C4" s="55"/>
      <c r="D4" s="55"/>
    </row>
    <row r="5" spans="2:15" x14ac:dyDescent="0.25">
      <c r="B5" s="55" t="s">
        <v>2</v>
      </c>
      <c r="C5" s="55"/>
      <c r="D5" s="55"/>
    </row>
    <row r="6" spans="2:15" x14ac:dyDescent="0.25">
      <c r="B6" s="55" t="s">
        <v>3</v>
      </c>
      <c r="C6" s="55"/>
      <c r="D6" s="55"/>
    </row>
    <row r="7" spans="2:15" x14ac:dyDescent="0.25">
      <c r="I7" s="9"/>
      <c r="J7" s="9"/>
    </row>
    <row r="8" spans="2:15" x14ac:dyDescent="0.25">
      <c r="B8" s="56" t="s">
        <v>31</v>
      </c>
      <c r="C8" s="56"/>
      <c r="D8" s="56"/>
      <c r="E8" s="56"/>
      <c r="F8" s="56"/>
      <c r="G8" s="56"/>
      <c r="H8" s="5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1" t="s">
        <v>4</v>
      </c>
      <c r="C11" s="52"/>
      <c r="D11" s="52"/>
      <c r="E11" s="52"/>
      <c r="F11" s="53"/>
      <c r="G11" s="24" t="s">
        <v>5</v>
      </c>
      <c r="H11" s="24" t="s">
        <v>6</v>
      </c>
      <c r="I11" s="9"/>
      <c r="J11" s="9"/>
      <c r="K11" s="47"/>
      <c r="L11" s="47"/>
      <c r="M11" s="47"/>
      <c r="N11" s="47"/>
      <c r="O11" s="47"/>
    </row>
    <row r="12" spans="2:15" x14ac:dyDescent="0.25">
      <c r="B12" s="49" t="s">
        <v>7</v>
      </c>
      <c r="C12" s="49"/>
      <c r="D12" s="49"/>
      <c r="E12" s="49"/>
      <c r="F12" s="49"/>
      <c r="G12" s="15">
        <v>45625</v>
      </c>
      <c r="H12" s="12">
        <v>1168623.6599999999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8" t="s">
        <v>8</v>
      </c>
      <c r="C13" s="48"/>
      <c r="D13" s="48"/>
      <c r="E13" s="48"/>
      <c r="F13" s="48"/>
      <c r="G13" s="16">
        <v>45625</v>
      </c>
      <c r="H13" s="1">
        <f>H14+H30-H38-H52</f>
        <v>377795.35000000149</v>
      </c>
      <c r="I13" s="9"/>
      <c r="J13" s="9"/>
      <c r="K13" s="7"/>
      <c r="L13" s="7"/>
      <c r="M13" s="7"/>
      <c r="N13" s="7"/>
      <c r="O13" s="7"/>
    </row>
    <row r="14" spans="2:15" x14ac:dyDescent="0.25">
      <c r="B14" s="50" t="s">
        <v>9</v>
      </c>
      <c r="C14" s="50"/>
      <c r="D14" s="50"/>
      <c r="E14" s="50"/>
      <c r="F14" s="50"/>
      <c r="G14" s="17">
        <v>45625</v>
      </c>
      <c r="H14" s="2">
        <f>SUM(H15:H29)</f>
        <v>5555423.1400000015</v>
      </c>
      <c r="I14" s="23"/>
      <c r="J14" s="9"/>
      <c r="K14" s="22"/>
      <c r="L14" s="7"/>
      <c r="M14" s="7"/>
      <c r="N14" s="7"/>
      <c r="O14" s="7"/>
    </row>
    <row r="15" spans="2:15" x14ac:dyDescent="0.25">
      <c r="B15" s="34" t="s">
        <v>10</v>
      </c>
      <c r="C15" s="35"/>
      <c r="D15" s="35"/>
      <c r="E15" s="35"/>
      <c r="F15" s="36"/>
      <c r="G15" s="18"/>
      <c r="H15" s="10">
        <v>500</v>
      </c>
      <c r="I15" s="25"/>
      <c r="J15" s="9"/>
      <c r="K15" s="6"/>
    </row>
    <row r="16" spans="2:15" x14ac:dyDescent="0.25">
      <c r="B16" s="34" t="s">
        <v>11</v>
      </c>
      <c r="C16" s="35"/>
      <c r="D16" s="35"/>
      <c r="E16" s="35"/>
      <c r="F16" s="36"/>
      <c r="G16" s="18"/>
      <c r="H16" s="10">
        <v>0</v>
      </c>
      <c r="I16" s="25"/>
      <c r="J16" s="9"/>
      <c r="K16" s="6"/>
    </row>
    <row r="17" spans="2:13" x14ac:dyDescent="0.25">
      <c r="B17" s="34" t="s">
        <v>12</v>
      </c>
      <c r="C17" s="35"/>
      <c r="D17" s="35"/>
      <c r="E17" s="35"/>
      <c r="F17" s="36"/>
      <c r="G17" s="18"/>
      <c r="H17" s="10">
        <v>0</v>
      </c>
      <c r="I17" s="25"/>
      <c r="J17" s="9"/>
      <c r="K17" s="6"/>
    </row>
    <row r="18" spans="2:13" x14ac:dyDescent="0.25">
      <c r="B18" s="34" t="s">
        <v>13</v>
      </c>
      <c r="C18" s="35"/>
      <c r="D18" s="35"/>
      <c r="E18" s="35"/>
      <c r="F18" s="36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34" t="s">
        <v>28</v>
      </c>
      <c r="C19" s="35"/>
      <c r="D19" s="35"/>
      <c r="E19" s="35"/>
      <c r="F19" s="36"/>
      <c r="G19" s="18"/>
      <c r="H19" s="26">
        <v>0</v>
      </c>
      <c r="I19" s="25"/>
      <c r="J19" s="9"/>
      <c r="K19" s="6"/>
      <c r="L19" s="6"/>
    </row>
    <row r="20" spans="2:13" x14ac:dyDescent="0.25">
      <c r="B20" s="34" t="s">
        <v>14</v>
      </c>
      <c r="C20" s="35"/>
      <c r="D20" s="35"/>
      <c r="E20" s="35"/>
      <c r="F20" s="36"/>
      <c r="G20" s="18"/>
      <c r="H20" s="8">
        <v>752994.06</v>
      </c>
      <c r="I20" s="25"/>
      <c r="J20" s="9"/>
    </row>
    <row r="21" spans="2:13" x14ac:dyDescent="0.25">
      <c r="B21" s="34" t="s">
        <v>15</v>
      </c>
      <c r="C21" s="35"/>
      <c r="D21" s="35"/>
      <c r="E21" s="35"/>
      <c r="F21" s="36"/>
      <c r="G21" s="18"/>
      <c r="H21" s="8">
        <v>0</v>
      </c>
      <c r="I21" s="25"/>
      <c r="J21" s="9"/>
    </row>
    <row r="22" spans="2:13" x14ac:dyDescent="0.25">
      <c r="B22" s="34" t="s">
        <v>30</v>
      </c>
      <c r="C22" s="35"/>
      <c r="D22" s="35"/>
      <c r="E22" s="35"/>
      <c r="F22" s="36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34" t="s">
        <v>16</v>
      </c>
      <c r="C23" s="35"/>
      <c r="D23" s="35"/>
      <c r="E23" s="35"/>
      <c r="F23" s="36"/>
      <c r="G23" s="18"/>
      <c r="H23" s="8">
        <v>4603209.8600000003</v>
      </c>
      <c r="I23" s="25"/>
      <c r="J23" s="9"/>
      <c r="K23" s="6"/>
    </row>
    <row r="24" spans="2:13" x14ac:dyDescent="0.25">
      <c r="B24" s="34" t="s">
        <v>17</v>
      </c>
      <c r="C24" s="35"/>
      <c r="D24" s="35"/>
      <c r="E24" s="35"/>
      <c r="F24" s="36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34" t="s">
        <v>18</v>
      </c>
      <c r="C25" s="35"/>
      <c r="D25" s="35"/>
      <c r="E25" s="35"/>
      <c r="F25" s="36"/>
      <c r="G25" s="18"/>
      <c r="H25" s="8">
        <f>2438168.95-2214898.11-209095.24+25772+20332+1270319.92-1206012.51+1264381.76-209312.61+272186.68-1357496.53-800-26418.77+826978.2+645128.91-1177113.07-210000-3090-130034.12-4320+1531558.58+1092585.92-130000-2428539.65</f>
        <v>80282.310000000056</v>
      </c>
      <c r="I25" s="25"/>
      <c r="J25" s="9"/>
      <c r="K25" s="9"/>
      <c r="L25" s="6"/>
      <c r="M25" s="6"/>
    </row>
    <row r="26" spans="2:13" x14ac:dyDescent="0.25">
      <c r="B26" s="34" t="s">
        <v>19</v>
      </c>
      <c r="C26" s="35"/>
      <c r="D26" s="35"/>
      <c r="E26" s="35"/>
      <c r="F26" s="36"/>
      <c r="G26" s="18"/>
      <c r="H26" s="8">
        <v>0</v>
      </c>
      <c r="I26" s="28"/>
      <c r="J26" s="9"/>
      <c r="K26" s="9"/>
      <c r="L26" s="6"/>
    </row>
    <row r="27" spans="2:13" x14ac:dyDescent="0.25">
      <c r="B27" s="34" t="s">
        <v>20</v>
      </c>
      <c r="C27" s="35"/>
      <c r="D27" s="35"/>
      <c r="E27" s="35"/>
      <c r="F27" s="36"/>
      <c r="G27" s="18"/>
      <c r="H27" s="8">
        <v>0</v>
      </c>
      <c r="I27" s="25"/>
      <c r="J27" s="9"/>
      <c r="K27" s="6"/>
    </row>
    <row r="28" spans="2:13" x14ac:dyDescent="0.25">
      <c r="B28" s="34" t="s">
        <v>21</v>
      </c>
      <c r="C28" s="35"/>
      <c r="D28" s="35"/>
      <c r="E28" s="35"/>
      <c r="F28" s="36"/>
      <c r="G28" s="18"/>
      <c r="H28" s="8">
        <v>0</v>
      </c>
      <c r="I28" s="25"/>
      <c r="J28" s="9"/>
      <c r="K28" s="6"/>
      <c r="L28" s="6"/>
    </row>
    <row r="29" spans="2:13" x14ac:dyDescent="0.25">
      <c r="B29" s="34" t="s">
        <v>32</v>
      </c>
      <c r="C29" s="35"/>
      <c r="D29" s="35"/>
      <c r="E29" s="35"/>
      <c r="F29" s="36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</f>
        <v>99082.85000000018</v>
      </c>
      <c r="I29" s="25"/>
      <c r="J29" s="9"/>
      <c r="K29" s="6"/>
      <c r="L29" s="6"/>
    </row>
    <row r="30" spans="2:13" x14ac:dyDescent="0.25">
      <c r="B30" s="57" t="s">
        <v>22</v>
      </c>
      <c r="C30" s="58"/>
      <c r="D30" s="58"/>
      <c r="E30" s="58"/>
      <c r="F30" s="59"/>
      <c r="G30" s="17">
        <v>45625</v>
      </c>
      <c r="H30" s="2">
        <f>H31+H32+H33+H34+H36+H37+H35</f>
        <v>178893.65999999997</v>
      </c>
      <c r="I30" s="9"/>
      <c r="J30" s="9"/>
      <c r="K30" s="6"/>
      <c r="L30" s="6"/>
    </row>
    <row r="31" spans="2:13" x14ac:dyDescent="0.25">
      <c r="B31" s="34" t="s">
        <v>10</v>
      </c>
      <c r="C31" s="35"/>
      <c r="D31" s="35"/>
      <c r="E31" s="35"/>
      <c r="F31" s="36"/>
      <c r="G31" s="19"/>
      <c r="H31" s="10">
        <v>0</v>
      </c>
      <c r="I31" s="9"/>
      <c r="J31" s="9"/>
      <c r="K31" s="6"/>
      <c r="L31" s="6"/>
    </row>
    <row r="32" spans="2:13" x14ac:dyDescent="0.25">
      <c r="B32" s="34" t="s">
        <v>13</v>
      </c>
      <c r="C32" s="35"/>
      <c r="D32" s="35"/>
      <c r="E32" s="35"/>
      <c r="F32" s="36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34" t="s">
        <v>18</v>
      </c>
      <c r="C33" s="35"/>
      <c r="D33" s="35"/>
      <c r="E33" s="35"/>
      <c r="F33" s="36"/>
      <c r="G33" s="19"/>
      <c r="H33" s="8">
        <f>974940+126167.99-540000-519864-31546.34+84924+233160-187560-55489.7-73908</f>
        <v>10823.950000000026</v>
      </c>
      <c r="I33" s="9"/>
      <c r="J33" s="9"/>
      <c r="K33" s="6"/>
      <c r="L33" s="6"/>
      <c r="M33" s="6"/>
    </row>
    <row r="34" spans="2:13" x14ac:dyDescent="0.25">
      <c r="B34" s="34" t="s">
        <v>20</v>
      </c>
      <c r="C34" s="35"/>
      <c r="D34" s="35"/>
      <c r="E34" s="35"/>
      <c r="F34" s="36"/>
      <c r="G34" s="19"/>
      <c r="H34" s="8">
        <v>0</v>
      </c>
      <c r="I34" s="9"/>
      <c r="J34" s="9"/>
      <c r="K34" s="6"/>
      <c r="L34" s="6"/>
    </row>
    <row r="35" spans="2:13" x14ac:dyDescent="0.25">
      <c r="B35" s="34" t="s">
        <v>11</v>
      </c>
      <c r="C35" s="35"/>
      <c r="D35" s="35"/>
      <c r="E35" s="35"/>
      <c r="F35" s="36"/>
      <c r="G35" s="19"/>
      <c r="H35" s="8">
        <v>0</v>
      </c>
      <c r="I35" s="9"/>
      <c r="J35" s="9"/>
    </row>
    <row r="36" spans="2:13" x14ac:dyDescent="0.25">
      <c r="B36" s="34" t="s">
        <v>21</v>
      </c>
      <c r="C36" s="35"/>
      <c r="D36" s="35"/>
      <c r="E36" s="35"/>
      <c r="F36" s="36"/>
      <c r="G36" s="19"/>
      <c r="H36" s="8">
        <v>0</v>
      </c>
      <c r="I36" s="9"/>
      <c r="J36" s="9"/>
    </row>
    <row r="37" spans="2:13" x14ac:dyDescent="0.25">
      <c r="B37" s="34" t="s">
        <v>32</v>
      </c>
      <c r="C37" s="35"/>
      <c r="D37" s="35"/>
      <c r="E37" s="35"/>
      <c r="F37" s="36"/>
      <c r="G37" s="19"/>
      <c r="H37" s="8">
        <f>5588+1759+23076+5588-17700+10141</f>
        <v>28452</v>
      </c>
      <c r="I37" s="9"/>
      <c r="J37" s="9"/>
    </row>
    <row r="38" spans="2:13" x14ac:dyDescent="0.25">
      <c r="B38" s="38" t="s">
        <v>23</v>
      </c>
      <c r="C38" s="39"/>
      <c r="D38" s="39"/>
      <c r="E38" s="39"/>
      <c r="F38" s="40"/>
      <c r="G38" s="20">
        <v>45625</v>
      </c>
      <c r="H38" s="3">
        <f>SUM(H39:H51)</f>
        <v>5356521.45</v>
      </c>
      <c r="I38" s="9"/>
      <c r="J38" s="9"/>
    </row>
    <row r="39" spans="2:13" x14ac:dyDescent="0.25">
      <c r="B39" s="34" t="s">
        <v>10</v>
      </c>
      <c r="C39" s="35"/>
      <c r="D39" s="35"/>
      <c r="E39" s="35"/>
      <c r="F39" s="36"/>
      <c r="G39" s="18"/>
      <c r="H39" s="10">
        <v>0</v>
      </c>
      <c r="I39" s="9"/>
      <c r="J39" s="9"/>
    </row>
    <row r="40" spans="2:13" x14ac:dyDescent="0.25">
      <c r="B40" s="34" t="s">
        <v>11</v>
      </c>
      <c r="C40" s="35"/>
      <c r="D40" s="35"/>
      <c r="E40" s="35"/>
      <c r="F40" s="36"/>
      <c r="G40" s="18"/>
      <c r="H40" s="10">
        <v>0</v>
      </c>
      <c r="I40" s="9"/>
      <c r="J40" s="9"/>
    </row>
    <row r="41" spans="2:13" x14ac:dyDescent="0.25">
      <c r="B41" s="34" t="s">
        <v>12</v>
      </c>
      <c r="C41" s="35"/>
      <c r="D41" s="35"/>
      <c r="E41" s="35"/>
      <c r="F41" s="36"/>
      <c r="G41" s="18"/>
      <c r="H41" s="10">
        <v>0</v>
      </c>
      <c r="I41" s="9"/>
      <c r="J41" s="9"/>
    </row>
    <row r="42" spans="2:13" x14ac:dyDescent="0.25">
      <c r="B42" s="34" t="s">
        <v>13</v>
      </c>
      <c r="C42" s="35"/>
      <c r="D42" s="35"/>
      <c r="E42" s="35"/>
      <c r="F42" s="36"/>
      <c r="G42" s="18"/>
      <c r="H42" s="10">
        <v>0</v>
      </c>
      <c r="I42" s="9"/>
      <c r="J42" s="23"/>
      <c r="K42" s="6"/>
      <c r="L42" s="6"/>
    </row>
    <row r="43" spans="2:13" x14ac:dyDescent="0.25">
      <c r="B43" s="34" t="s">
        <v>28</v>
      </c>
      <c r="C43" s="35"/>
      <c r="D43" s="35"/>
      <c r="E43" s="35"/>
      <c r="F43" s="36"/>
      <c r="G43" s="18" t="s">
        <v>29</v>
      </c>
      <c r="H43" s="10">
        <v>0</v>
      </c>
      <c r="I43" s="9"/>
      <c r="J43" s="9"/>
      <c r="L43" s="6"/>
    </row>
    <row r="44" spans="2:13" x14ac:dyDescent="0.25">
      <c r="B44" s="34" t="s">
        <v>14</v>
      </c>
      <c r="C44" s="35"/>
      <c r="D44" s="35"/>
      <c r="E44" s="35"/>
      <c r="F44" s="36"/>
      <c r="G44" s="18"/>
      <c r="H44" s="8">
        <v>752994.06</v>
      </c>
      <c r="I44" s="9"/>
      <c r="J44" s="9"/>
    </row>
    <row r="45" spans="2:13" x14ac:dyDescent="0.25">
      <c r="B45" s="34" t="s">
        <v>15</v>
      </c>
      <c r="C45" s="35"/>
      <c r="D45" s="35"/>
      <c r="E45" s="35"/>
      <c r="F45" s="36"/>
      <c r="G45" s="18"/>
      <c r="H45" s="8">
        <v>0</v>
      </c>
      <c r="I45" s="9"/>
      <c r="J45" s="9"/>
      <c r="L45" s="6"/>
    </row>
    <row r="46" spans="2:13" x14ac:dyDescent="0.25">
      <c r="B46" s="34" t="s">
        <v>30</v>
      </c>
      <c r="C46" s="35"/>
      <c r="D46" s="35"/>
      <c r="E46" s="35"/>
      <c r="F46" s="36"/>
      <c r="G46" s="18"/>
      <c r="H46" s="8">
        <v>0</v>
      </c>
      <c r="I46" s="9"/>
      <c r="J46" s="9"/>
      <c r="L46" s="6"/>
    </row>
    <row r="47" spans="2:13" x14ac:dyDescent="0.25">
      <c r="B47" s="34" t="s">
        <v>16</v>
      </c>
      <c r="C47" s="35"/>
      <c r="D47" s="35"/>
      <c r="E47" s="35"/>
      <c r="F47" s="36"/>
      <c r="G47" s="18"/>
      <c r="H47" s="8">
        <v>4603209.8600000003</v>
      </c>
      <c r="I47" s="9"/>
      <c r="J47" s="9"/>
    </row>
    <row r="48" spans="2:13" x14ac:dyDescent="0.25">
      <c r="B48" s="34" t="s">
        <v>17</v>
      </c>
      <c r="C48" s="35"/>
      <c r="D48" s="35"/>
      <c r="E48" s="35"/>
      <c r="F48" s="36"/>
      <c r="G48" s="18"/>
      <c r="H48" s="8">
        <v>0</v>
      </c>
      <c r="I48" s="9"/>
      <c r="J48" s="9"/>
    </row>
    <row r="49" spans="2:12" x14ac:dyDescent="0.25">
      <c r="B49" s="34" t="s">
        <v>18</v>
      </c>
      <c r="C49" s="35"/>
      <c r="D49" s="35"/>
      <c r="E49" s="35"/>
      <c r="F49" s="36"/>
      <c r="G49" s="18"/>
      <c r="H49" s="8">
        <v>317.52999999999997</v>
      </c>
      <c r="I49" s="9"/>
      <c r="J49" s="9"/>
    </row>
    <row r="50" spans="2:12" x14ac:dyDescent="0.25">
      <c r="B50" s="34" t="s">
        <v>20</v>
      </c>
      <c r="C50" s="35"/>
      <c r="D50" s="35"/>
      <c r="E50" s="35"/>
      <c r="F50" s="36"/>
      <c r="G50" s="18"/>
      <c r="H50" s="8">
        <v>0</v>
      </c>
      <c r="I50" s="9"/>
      <c r="J50" s="9"/>
    </row>
    <row r="51" spans="2:12" x14ac:dyDescent="0.25">
      <c r="B51" s="34" t="s">
        <v>21</v>
      </c>
      <c r="C51" s="35"/>
      <c r="D51" s="35"/>
      <c r="E51" s="35"/>
      <c r="F51" s="36"/>
      <c r="G51" s="18"/>
      <c r="H51" s="8">
        <v>0</v>
      </c>
      <c r="I51" s="9"/>
      <c r="J51" s="9"/>
      <c r="K51" s="6"/>
    </row>
    <row r="52" spans="2:12" x14ac:dyDescent="0.25">
      <c r="B52" s="38" t="s">
        <v>24</v>
      </c>
      <c r="C52" s="39"/>
      <c r="D52" s="39"/>
      <c r="E52" s="39"/>
      <c r="F52" s="40"/>
      <c r="G52" s="20">
        <v>45625</v>
      </c>
      <c r="H52" s="3">
        <f>SUM(H53:H58)</f>
        <v>0</v>
      </c>
      <c r="I52" s="9"/>
      <c r="J52" s="9"/>
    </row>
    <row r="53" spans="2:12" x14ac:dyDescent="0.25">
      <c r="B53" s="34" t="s">
        <v>10</v>
      </c>
      <c r="C53" s="35"/>
      <c r="D53" s="35"/>
      <c r="E53" s="35"/>
      <c r="F53" s="36"/>
      <c r="G53" s="19"/>
      <c r="H53" s="10">
        <v>0</v>
      </c>
      <c r="I53" s="9"/>
      <c r="J53" s="9"/>
      <c r="K53" s="6"/>
    </row>
    <row r="54" spans="2:12" x14ac:dyDescent="0.25">
      <c r="B54" s="34" t="s">
        <v>13</v>
      </c>
      <c r="C54" s="35"/>
      <c r="D54" s="35"/>
      <c r="E54" s="35"/>
      <c r="F54" s="36"/>
      <c r="G54" s="19"/>
      <c r="H54" s="10">
        <v>0</v>
      </c>
      <c r="I54" s="9"/>
      <c r="J54" s="23"/>
      <c r="K54" s="6"/>
    </row>
    <row r="55" spans="2:12" x14ac:dyDescent="0.25">
      <c r="B55" s="34" t="s">
        <v>18</v>
      </c>
      <c r="C55" s="35"/>
      <c r="D55" s="35"/>
      <c r="E55" s="35"/>
      <c r="F55" s="36"/>
      <c r="G55" s="19"/>
      <c r="H55" s="8">
        <v>0</v>
      </c>
      <c r="I55" s="9"/>
      <c r="J55" s="9"/>
      <c r="K55" s="6"/>
    </row>
    <row r="56" spans="2:12" x14ac:dyDescent="0.25">
      <c r="B56" s="34" t="s">
        <v>20</v>
      </c>
      <c r="C56" s="35"/>
      <c r="D56" s="35"/>
      <c r="E56" s="35"/>
      <c r="F56" s="36"/>
      <c r="G56" s="19"/>
      <c r="H56" s="1">
        <v>0</v>
      </c>
      <c r="I56" s="9"/>
      <c r="J56" s="9"/>
      <c r="K56" s="6"/>
    </row>
    <row r="57" spans="2:12" x14ac:dyDescent="0.25">
      <c r="B57" s="34" t="s">
        <v>11</v>
      </c>
      <c r="C57" s="35"/>
      <c r="D57" s="35"/>
      <c r="E57" s="35"/>
      <c r="F57" s="36"/>
      <c r="G57" s="19"/>
      <c r="H57" s="1">
        <v>0</v>
      </c>
      <c r="I57" s="9"/>
      <c r="J57" s="9"/>
    </row>
    <row r="58" spans="2:12" x14ac:dyDescent="0.25">
      <c r="B58" s="34" t="s">
        <v>21</v>
      </c>
      <c r="C58" s="35"/>
      <c r="D58" s="35"/>
      <c r="E58" s="35"/>
      <c r="F58" s="36"/>
      <c r="G58" s="19"/>
      <c r="H58" s="1">
        <v>0</v>
      </c>
      <c r="I58" s="9"/>
      <c r="J58" s="9"/>
    </row>
    <row r="59" spans="2:12" x14ac:dyDescent="0.25">
      <c r="B59" s="44" t="s">
        <v>25</v>
      </c>
      <c r="C59" s="45"/>
      <c r="D59" s="45"/>
      <c r="E59" s="45"/>
      <c r="F59" s="46"/>
      <c r="G59" s="21">
        <v>45625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</f>
        <v>790828.31</v>
      </c>
      <c r="I59" s="9"/>
      <c r="K59" s="6"/>
      <c r="L59" s="6"/>
    </row>
    <row r="60" spans="2:12" x14ac:dyDescent="0.25">
      <c r="B60" s="34" t="s">
        <v>26</v>
      </c>
      <c r="C60" s="35"/>
      <c r="D60" s="35"/>
      <c r="E60" s="35"/>
      <c r="F60" s="36"/>
      <c r="G60" s="19"/>
      <c r="H60" s="1">
        <v>0</v>
      </c>
      <c r="I60" s="9"/>
      <c r="J60" s="9"/>
      <c r="L60" s="6"/>
    </row>
    <row r="61" spans="2:12" x14ac:dyDescent="0.25">
      <c r="B61" s="41" t="s">
        <v>27</v>
      </c>
      <c r="C61" s="42"/>
      <c r="D61" s="42"/>
      <c r="E61" s="42"/>
      <c r="F61" s="43"/>
      <c r="G61" s="19"/>
      <c r="H61" s="5">
        <f>H14+H30-H38-H52+H59-H60</f>
        <v>1168623.6600000015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7" t="s">
        <v>67</v>
      </c>
      <c r="C63" s="37"/>
      <c r="D63" s="37"/>
      <c r="E63" s="13"/>
      <c r="F63" s="13"/>
      <c r="G63" s="7"/>
      <c r="H63" s="11"/>
      <c r="I63" s="9"/>
      <c r="J63" s="9"/>
      <c r="K63" s="6"/>
    </row>
    <row r="65" spans="2:4" x14ac:dyDescent="0.25">
      <c r="B65" s="29" t="s">
        <v>33</v>
      </c>
      <c r="C65" s="30">
        <v>243548.79999999999</v>
      </c>
      <c r="D65" s="31" t="s">
        <v>46</v>
      </c>
    </row>
    <row r="66" spans="2:4" x14ac:dyDescent="0.25">
      <c r="B66" s="29" t="s">
        <v>33</v>
      </c>
      <c r="C66" s="30">
        <v>431950.2</v>
      </c>
      <c r="D66" s="31" t="s">
        <v>47</v>
      </c>
    </row>
    <row r="67" spans="2:4" x14ac:dyDescent="0.25">
      <c r="B67" s="29" t="s">
        <v>34</v>
      </c>
      <c r="C67" s="30">
        <v>71398.47</v>
      </c>
      <c r="D67" s="31" t="s">
        <v>48</v>
      </c>
    </row>
    <row r="68" spans="2:4" x14ac:dyDescent="0.25">
      <c r="B68" s="29" t="s">
        <v>35</v>
      </c>
      <c r="C68" s="30">
        <v>6096.59</v>
      </c>
      <c r="D68" s="31" t="s">
        <v>49</v>
      </c>
    </row>
    <row r="69" spans="2:4" x14ac:dyDescent="0.25">
      <c r="B69" s="33" t="s">
        <v>65</v>
      </c>
      <c r="C69" s="32">
        <f>SUM(C65:C68)</f>
        <v>752994.05999999994</v>
      </c>
      <c r="D69" s="31"/>
    </row>
    <row r="70" spans="2:4" x14ac:dyDescent="0.25">
      <c r="B70" s="29" t="s">
        <v>36</v>
      </c>
      <c r="C70" s="30">
        <v>212160</v>
      </c>
      <c r="D70" s="31" t="s">
        <v>50</v>
      </c>
    </row>
    <row r="71" spans="2:4" x14ac:dyDescent="0.25">
      <c r="B71" s="29" t="s">
        <v>37</v>
      </c>
      <c r="C71" s="30">
        <v>49185.599999999999</v>
      </c>
      <c r="D71" s="31" t="s">
        <v>51</v>
      </c>
    </row>
    <row r="72" spans="2:4" x14ac:dyDescent="0.25">
      <c r="B72" s="29" t="s">
        <v>38</v>
      </c>
      <c r="C72" s="30">
        <v>24900</v>
      </c>
      <c r="D72" s="31" t="s">
        <v>52</v>
      </c>
    </row>
    <row r="73" spans="2:4" x14ac:dyDescent="0.25">
      <c r="B73" s="29" t="s">
        <v>38</v>
      </c>
      <c r="C73" s="30">
        <v>1440</v>
      </c>
      <c r="D73" s="31" t="s">
        <v>53</v>
      </c>
    </row>
    <row r="74" spans="2:4" x14ac:dyDescent="0.25">
      <c r="B74" s="29" t="s">
        <v>39</v>
      </c>
      <c r="C74" s="30">
        <v>247800</v>
      </c>
      <c r="D74" s="31" t="s">
        <v>54</v>
      </c>
    </row>
    <row r="75" spans="2:4" x14ac:dyDescent="0.25">
      <c r="B75" s="29" t="s">
        <v>39</v>
      </c>
      <c r="C75" s="30">
        <v>423814.5</v>
      </c>
      <c r="D75" s="31" t="s">
        <v>55</v>
      </c>
    </row>
    <row r="76" spans="2:4" x14ac:dyDescent="0.25">
      <c r="B76" s="29" t="s">
        <v>35</v>
      </c>
      <c r="C76" s="30">
        <v>290644.8</v>
      </c>
      <c r="D76" s="31" t="s">
        <v>56</v>
      </c>
    </row>
    <row r="77" spans="2:4" x14ac:dyDescent="0.25">
      <c r="B77" s="29" t="s">
        <v>40</v>
      </c>
      <c r="C77" s="30">
        <v>36443</v>
      </c>
      <c r="D77" s="31" t="s">
        <v>57</v>
      </c>
    </row>
    <row r="78" spans="2:4" x14ac:dyDescent="0.25">
      <c r="B78" s="29" t="s">
        <v>41</v>
      </c>
      <c r="C78" s="30">
        <v>10620</v>
      </c>
      <c r="D78" s="31" t="s">
        <v>58</v>
      </c>
    </row>
    <row r="79" spans="2:4" x14ac:dyDescent="0.25">
      <c r="B79" s="29" t="s">
        <v>42</v>
      </c>
      <c r="C79" s="30">
        <v>49680</v>
      </c>
      <c r="D79" s="31" t="s">
        <v>59</v>
      </c>
    </row>
    <row r="80" spans="2:4" x14ac:dyDescent="0.25">
      <c r="B80" s="29" t="s">
        <v>42</v>
      </c>
      <c r="C80" s="30">
        <v>254610</v>
      </c>
      <c r="D80" s="31" t="s">
        <v>60</v>
      </c>
    </row>
    <row r="81" spans="2:4" x14ac:dyDescent="0.25">
      <c r="B81" s="29" t="s">
        <v>43</v>
      </c>
      <c r="C81" s="30">
        <v>133056</v>
      </c>
      <c r="D81" s="31" t="s">
        <v>61</v>
      </c>
    </row>
    <row r="82" spans="2:4" x14ac:dyDescent="0.25">
      <c r="B82" s="29" t="s">
        <v>44</v>
      </c>
      <c r="C82" s="30">
        <v>703705.2</v>
      </c>
      <c r="D82" s="31" t="s">
        <v>62</v>
      </c>
    </row>
    <row r="83" spans="2:4" x14ac:dyDescent="0.25">
      <c r="B83" s="29" t="s">
        <v>44</v>
      </c>
      <c r="C83" s="30">
        <v>2011244.4</v>
      </c>
      <c r="D83" s="31" t="s">
        <v>63</v>
      </c>
    </row>
    <row r="84" spans="2:4" x14ac:dyDescent="0.25">
      <c r="B84" s="29" t="s">
        <v>45</v>
      </c>
      <c r="C84" s="30">
        <v>153906.35999999999</v>
      </c>
      <c r="D84" s="31" t="s">
        <v>64</v>
      </c>
    </row>
    <row r="85" spans="2:4" x14ac:dyDescent="0.25">
      <c r="B85" s="33" t="s">
        <v>66</v>
      </c>
      <c r="C85" s="32">
        <f>SUM(C70:C84)</f>
        <v>4603209.8600000003</v>
      </c>
      <c r="D85" s="31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2024-12-02T10:47:28Z</dcterms:modified>
  <cp:category/>
  <cp:contentStatus/>
</cp:coreProperties>
</file>